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C:\Users\feltmate.ACADIA\Documents\Larson\2015\Chapter1\"/>
    </mc:Choice>
  </mc:AlternateContent>
  <bookViews>
    <workbookView xWindow="0" yWindow="120" windowWidth="12195" windowHeight="13485"/>
  </bookViews>
  <sheets>
    <sheet name="Cover" sheetId="16" r:id="rId1"/>
    <sheet name="GivenData" sheetId="17" r:id="rId2"/>
    <sheet name="Parts1-2" sheetId="12" r:id="rId3"/>
    <sheet name="Part3" sheetId="13" r:id="rId4"/>
    <sheet name="Analysis" sheetId="15" r:id="rId5"/>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A1" i="15" l="1"/>
  <c r="A2" i="15"/>
  <c r="A3" i="15"/>
  <c r="A1" i="13"/>
  <c r="A2" i="13"/>
  <c r="A3" i="13"/>
  <c r="H14" i="12"/>
  <c r="H16" i="12"/>
  <c r="H27" i="12"/>
  <c r="H28" i="12"/>
  <c r="H29" i="12"/>
  <c r="H30" i="12"/>
  <c r="H31" i="12"/>
  <c r="F8" i="12"/>
  <c r="F16" i="12"/>
  <c r="F27" i="12"/>
  <c r="D9" i="12"/>
  <c r="D11" i="12"/>
  <c r="D24" i="12"/>
  <c r="D25" i="12"/>
  <c r="B8" i="12"/>
  <c r="B10" i="12"/>
  <c r="B11" i="12"/>
  <c r="B12" i="12"/>
  <c r="B13" i="12"/>
  <c r="B15" i="12"/>
  <c r="B25" i="12"/>
  <c r="B26" i="12"/>
  <c r="B27" i="12"/>
  <c r="B28" i="12"/>
  <c r="B29" i="12"/>
  <c r="B30" i="12"/>
  <c r="B31" i="12"/>
  <c r="B32" i="12"/>
  <c r="B33" i="12"/>
  <c r="J33" i="12"/>
  <c r="D61" i="13"/>
  <c r="J24" i="12"/>
  <c r="J30" i="12"/>
  <c r="J26" i="12"/>
  <c r="C48" i="13"/>
  <c r="J29" i="12"/>
  <c r="J32" i="12"/>
  <c r="J31" i="12"/>
  <c r="C50" i="13"/>
  <c r="J8" i="12"/>
  <c r="D24" i="13"/>
  <c r="D25" i="13"/>
  <c r="J10" i="12"/>
  <c r="C13" i="13"/>
  <c r="J12" i="12"/>
  <c r="J15" i="12"/>
  <c r="J14" i="12"/>
  <c r="C15" i="13"/>
  <c r="J9" i="12"/>
  <c r="J13" i="12"/>
  <c r="B54" i="13"/>
  <c r="B65" i="13"/>
  <c r="B56" i="13"/>
  <c r="A32" i="12"/>
  <c r="A33" i="12"/>
  <c r="A31" i="12"/>
  <c r="A30" i="12"/>
  <c r="A29" i="12"/>
  <c r="A28" i="12"/>
  <c r="A27" i="12"/>
  <c r="A26" i="12"/>
  <c r="A25" i="12"/>
  <c r="A24" i="12"/>
  <c r="J27" i="12"/>
  <c r="J28" i="12"/>
  <c r="A15" i="12"/>
  <c r="A14" i="12"/>
  <c r="A13" i="12"/>
  <c r="A12" i="12"/>
  <c r="A11" i="12"/>
  <c r="A10" i="12"/>
  <c r="A9" i="12"/>
  <c r="A8" i="12"/>
  <c r="B19" i="13"/>
  <c r="B30" i="13"/>
  <c r="B21" i="13"/>
  <c r="D16" i="12"/>
  <c r="D23" i="12"/>
  <c r="D34" i="12"/>
  <c r="C71" i="13"/>
  <c r="H23" i="12"/>
  <c r="H34" i="12"/>
  <c r="F70" i="13"/>
  <c r="F35" i="13"/>
  <c r="C37" i="13"/>
  <c r="F23" i="12"/>
  <c r="F34" i="12"/>
  <c r="C72" i="13"/>
  <c r="C49" i="13"/>
  <c r="D51" i="13"/>
  <c r="D46" i="13"/>
  <c r="J16" i="12"/>
  <c r="D11" i="13"/>
  <c r="C14" i="13"/>
  <c r="D16" i="13"/>
  <c r="B16" i="12"/>
  <c r="C35" i="13"/>
  <c r="C36" i="13"/>
  <c r="C38" i="13"/>
  <c r="D17" i="13"/>
  <c r="D26" i="13"/>
  <c r="D27" i="13"/>
  <c r="F37" i="13"/>
  <c r="F38" i="13"/>
  <c r="D52" i="13"/>
  <c r="D59" i="13"/>
  <c r="B23" i="12"/>
  <c r="B34" i="12"/>
  <c r="C70" i="13"/>
  <c r="C73" i="13"/>
  <c r="B19" i="12"/>
  <c r="J23" i="12"/>
  <c r="J34" i="12"/>
  <c r="H37" i="12"/>
  <c r="H19" i="12"/>
  <c r="D58" i="13"/>
  <c r="D60" i="13"/>
  <c r="D62" i="13"/>
  <c r="F72" i="13"/>
  <c r="F73" i="13"/>
  <c r="B37" i="12"/>
</calcChain>
</file>

<file path=xl/sharedStrings.xml><?xml version="1.0" encoding="utf-8"?>
<sst xmlns="http://schemas.openxmlformats.org/spreadsheetml/2006/main" count="151" uniqueCount="80">
  <si>
    <t>&lt;Type your name here&gt;</t>
  </si>
  <si>
    <t>&lt;Type your class here&gt;</t>
  </si>
  <si>
    <t>Assets</t>
  </si>
  <si>
    <t>Cash</t>
  </si>
  <si>
    <t>+</t>
  </si>
  <si>
    <t>Accounts Receivable</t>
  </si>
  <si>
    <t>=</t>
  </si>
  <si>
    <t>Accounts Payable</t>
  </si>
  <si>
    <t>Liabilities</t>
  </si>
  <si>
    <t>Bal.</t>
  </si>
  <si>
    <t>Cash invested by owner</t>
  </si>
  <si>
    <t>Income Statement</t>
  </si>
  <si>
    <t>Revenues:</t>
  </si>
  <si>
    <t>Operating expenses:</t>
  </si>
  <si>
    <t>Total operating expenses</t>
  </si>
  <si>
    <t>Add: Investments by owner</t>
  </si>
  <si>
    <t>Total</t>
  </si>
  <si>
    <t>Balance Sheet</t>
  </si>
  <si>
    <t>Accounts receivable</t>
  </si>
  <si>
    <t>Total assets</t>
  </si>
  <si>
    <t>Accounts payable</t>
  </si>
  <si>
    <t>Cash withdrawn for personal use</t>
  </si>
  <si>
    <t>Analysis</t>
  </si>
  <si>
    <t>Parts 1 and 2</t>
  </si>
  <si>
    <t>Owner investment</t>
  </si>
  <si>
    <t>Rent expense</t>
  </si>
  <si>
    <t>Utilities expense</t>
  </si>
  <si>
    <t>Owner withdrawal</t>
  </si>
  <si>
    <t>Part 3</t>
  </si>
  <si>
    <t>Jun 1</t>
  </si>
  <si>
    <t>Office Equipment</t>
  </si>
  <si>
    <t>Diane Towbell, Capital</t>
  </si>
  <si>
    <t>Cash paid for rent for June</t>
  </si>
  <si>
    <t>Cash collected from the customer of June 5</t>
  </si>
  <si>
    <t>Cash paid for wages</t>
  </si>
  <si>
    <t>Cash received for services provided to a client</t>
  </si>
  <si>
    <t>June utilities bill, to be paid in July</t>
  </si>
  <si>
    <t>Jul 5</t>
  </si>
  <si>
    <t>Jun 30 Bal.</t>
  </si>
  <si>
    <t>Cash collected from credit customers</t>
  </si>
  <si>
    <t>Cash paid for rent for July</t>
  </si>
  <si>
    <t>Office equipment purchased on credit</t>
  </si>
  <si>
    <t>Cash paid for utilities for July (also paid for balance owing from June)</t>
  </si>
  <si>
    <t>Glenrose Servicing</t>
  </si>
  <si>
    <t>Service revenue</t>
  </si>
  <si>
    <t>Wages expense</t>
  </si>
  <si>
    <t>Cash paid for equipment purchased July 12</t>
  </si>
  <si>
    <t>Diane Towbell, capital, June 1</t>
  </si>
  <si>
    <t>Diane Towbell, capital, June 30</t>
  </si>
  <si>
    <t>Office equipment</t>
  </si>
  <si>
    <t>Diane Towbell, capital, July 1</t>
  </si>
  <si>
    <t>Less: Withdrawals</t>
  </si>
  <si>
    <t>(Place your answer on the sheets below. If you click near the middle of a sheet, a blinking cursor will appear in the upper left corner of the sheet. If you click on the curled portion of a sheet in the lower right corner, the sheet will be selected so that you can increase or decrease its size.)</t>
  </si>
  <si>
    <t>1. Explain how the increase in assets by $800 was financed.</t>
  </si>
  <si>
    <t>2. Which financial statement reports on a company's a) performance and b) financial position? Explain the meaning of these terms.</t>
  </si>
  <si>
    <t>Office equipment invested by owner</t>
  </si>
  <si>
    <t>Services performed for a client on credit</t>
  </si>
  <si>
    <t>Explanation of Equity Transaction</t>
  </si>
  <si>
    <t>Equity</t>
  </si>
  <si>
    <t>Statement of Changes in Equity</t>
  </si>
  <si>
    <t>Total liabilities and equity</t>
  </si>
  <si>
    <t>3. Explain how the company's July income statement, statement of changes in equity and balance sheet are linked.</t>
  </si>
  <si>
    <t>Excel Templates Focus on Financial Statements 1-1</t>
  </si>
  <si>
    <t>Excel Templates</t>
  </si>
  <si>
    <t>to accompany</t>
  </si>
  <si>
    <t>Ian Feltmate, Acadia University</t>
  </si>
  <si>
    <t>Given Data:</t>
  </si>
  <si>
    <t>Fundamental Accounting Principles,</t>
  </si>
  <si>
    <t>15th Edition, by Larson/Jensen/Dieckmann</t>
  </si>
  <si>
    <t>prepared by</t>
  </si>
  <si>
    <t>For Month Ended June 30, 2017</t>
  </si>
  <si>
    <t>June 30, 2017</t>
  </si>
  <si>
    <t>For Month Ended July 31, 2017</t>
  </si>
  <si>
    <t>July 31, 2017</t>
  </si>
  <si>
    <t>Diane Towbell, capital, July 31</t>
  </si>
  <si>
    <t>Diane Towbell, capital</t>
  </si>
  <si>
    <t>Profit</t>
  </si>
  <si>
    <t>Add: profit</t>
  </si>
  <si>
    <t>Loss</t>
  </si>
  <si>
    <t>Less: Loss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</si>
</sst>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 #,##0\ ;\-\ #,##0\ ;\-0\-\ "/>
    <numFmt numFmtId="165" formatCode="&quot;$&quot;\ #,##0\ ;\-&quot;$&quot;\ #,##0\ ;&quot;$&quot;\ \-0\-\ "/>
    <numFmt numFmtId="166" formatCode="#,##0\ ;\-\ #,##0\ ;\-0\-\ "/>
    <numFmt numFmtId="167" formatCode="&quot;$&quot;* #,##0\ ;\-&quot;$&quot;* #,##0\ ;&quot;$&quot;* \-0\-\ "/>
  </numFmts>
  <fonts count="7" x14ac:knownFonts="1">
    <font>
      <sz val="10"/>
      <name val="Arial"/>
    </font>
    <font>
      <sz val="10"/>
      <name val="Arial"/>
      <family val="2"/>
    </font>
    <font>
      <sz val="10"/>
      <name val="Arial"/>
      <family val="2"/>
    </font>
    <font>
      <b/>
      <sz val="10"/>
      <name val="Arial"/>
      <family val="2"/>
    </font>
    <font>
      <sz val="8"/>
      <name val="Arial"/>
      <family val="2"/>
    </font>
    <font>
      <b/>
      <sz val="10"/>
      <color indexed="9"/>
      <name val="Arial"/>
      <family val="2"/>
    </font>
    <font>
      <i/>
      <sz val="10"/>
      <name val="Arial"/>
      <family val="2"/>
    </font>
  </fonts>
  <fills count="5">
    <fill>
      <patternFill patternType="none"/>
    </fill>
    <fill>
      <patternFill patternType="gray125"/>
    </fill>
    <fill>
      <patternFill patternType="solid">
        <fgColor indexed="22"/>
        <bgColor indexed="64"/>
      </patternFill>
    </fill>
    <fill>
      <patternFill patternType="solid">
        <fgColor indexed="31"/>
        <bgColor indexed="64"/>
      </patternFill>
    </fill>
    <fill>
      <patternFill patternType="solid">
        <fgColor indexed="54"/>
        <bgColor indexed="64"/>
      </patternFill>
    </fill>
  </fills>
  <borders count="12">
    <border>
      <left/>
      <right/>
      <top/>
      <bottom/>
      <diagonal/>
    </border>
    <border>
      <left/>
      <right/>
      <top style="thin">
        <color auto="1"/>
      </top>
      <bottom style="double">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indexed="9"/>
      </bottom>
      <diagonal/>
    </border>
  </borders>
  <cellStyleXfs count="2">
    <xf numFmtId="0" fontId="0" fillId="0" borderId="0"/>
    <xf numFmtId="44" fontId="1" fillId="0" borderId="0" applyFont="0" applyFill="0" applyBorder="0" applyAlignment="0" applyProtection="0"/>
  </cellStyleXfs>
  <cellXfs count="54">
    <xf numFmtId="0" fontId="0" fillId="0" borderId="0" xfId="0"/>
    <xf numFmtId="0" fontId="0" fillId="2" borderId="0" xfId="0" applyFill="1"/>
    <xf numFmtId="0" fontId="3" fillId="0" borderId="0" xfId="0" applyFont="1" applyFill="1"/>
    <xf numFmtId="0" fontId="0" fillId="0" borderId="0" xfId="0" applyAlignment="1">
      <alignment horizontal="center"/>
    </xf>
    <xf numFmtId="165" fontId="2" fillId="0" borderId="0" xfId="1" applyNumberFormat="1" applyFont="1" applyFill="1" applyBorder="1" applyAlignment="1">
      <alignment horizontal="right"/>
    </xf>
    <xf numFmtId="165" fontId="2" fillId="0" borderId="1" xfId="1" applyNumberFormat="1" applyFont="1" applyFill="1" applyBorder="1" applyAlignment="1">
      <alignment horizontal="right"/>
    </xf>
    <xf numFmtId="0" fontId="0" fillId="0" borderId="0" xfId="0" quotePrefix="1" applyAlignment="1">
      <alignment horizontal="center"/>
    </xf>
    <xf numFmtId="0" fontId="0" fillId="0" borderId="0" xfId="0" applyBorder="1" applyAlignment="1">
      <alignment horizontal="center"/>
    </xf>
    <xf numFmtId="164" fontId="2" fillId="0" borderId="0" xfId="1" applyNumberFormat="1" applyFont="1" applyFill="1" applyBorder="1" applyAlignment="1">
      <alignment horizontal="right"/>
    </xf>
    <xf numFmtId="0" fontId="0" fillId="0" borderId="0" xfId="0" applyAlignment="1">
      <alignment horizontal="left" indent="1"/>
    </xf>
    <xf numFmtId="0" fontId="0" fillId="0" borderId="0" xfId="0" applyAlignment="1">
      <alignment horizontal="left" indent="2"/>
    </xf>
    <xf numFmtId="166" fontId="0" fillId="0" borderId="2" xfId="0" applyNumberFormat="1" applyBorder="1"/>
    <xf numFmtId="166" fontId="0" fillId="0" borderId="0" xfId="0" applyNumberFormat="1"/>
    <xf numFmtId="0" fontId="3" fillId="0" borderId="0" xfId="0" applyFont="1" applyAlignment="1">
      <alignment horizontal="center"/>
    </xf>
    <xf numFmtId="167" fontId="0" fillId="0" borderId="0" xfId="0" applyNumberFormat="1"/>
    <xf numFmtId="167" fontId="0" fillId="0" borderId="1" xfId="0" applyNumberFormat="1" applyBorder="1"/>
    <xf numFmtId="0" fontId="3" fillId="0" borderId="0" xfId="0" applyFont="1"/>
    <xf numFmtId="167" fontId="0" fillId="0" borderId="0" xfId="0" applyNumberFormat="1" applyBorder="1"/>
    <xf numFmtId="0" fontId="0" fillId="0" borderId="0" xfId="0" applyAlignment="1">
      <alignment horizontal="right"/>
    </xf>
    <xf numFmtId="0" fontId="0" fillId="0" borderId="0" xfId="0" quotePrefix="1" applyAlignment="1">
      <alignment horizontal="right"/>
    </xf>
    <xf numFmtId="0" fontId="0" fillId="0" borderId="0" xfId="0" quotePrefix="1" applyAlignment="1">
      <alignment horizontal="right" wrapText="1"/>
    </xf>
    <xf numFmtId="0" fontId="0" fillId="0" borderId="0" xfId="0" applyAlignment="1">
      <alignment horizontal="left"/>
    </xf>
    <xf numFmtId="0" fontId="0" fillId="3" borderId="3" xfId="0" quotePrefix="1" applyFill="1" applyBorder="1" applyAlignment="1">
      <alignment horizontal="right"/>
    </xf>
    <xf numFmtId="0" fontId="0" fillId="3" borderId="4" xfId="0" applyFill="1" applyBorder="1" applyAlignment="1">
      <alignment horizontal="left" indent="1"/>
    </xf>
    <xf numFmtId="165" fontId="0" fillId="3" borderId="5" xfId="1" applyNumberFormat="1" applyFont="1" applyFill="1" applyBorder="1"/>
    <xf numFmtId="0" fontId="0" fillId="3" borderId="6" xfId="0" quotePrefix="1" applyFill="1" applyBorder="1" applyAlignment="1">
      <alignment horizontal="right"/>
    </xf>
    <xf numFmtId="0" fontId="0" fillId="3" borderId="2" xfId="0" applyFill="1" applyBorder="1" applyAlignment="1">
      <alignment horizontal="left" indent="1"/>
    </xf>
    <xf numFmtId="165" fontId="0" fillId="3" borderId="7" xfId="1" applyNumberFormat="1" applyFont="1" applyFill="1" applyBorder="1"/>
    <xf numFmtId="0" fontId="0" fillId="3" borderId="8" xfId="0" quotePrefix="1" applyFill="1" applyBorder="1" applyAlignment="1">
      <alignment horizontal="right"/>
    </xf>
    <xf numFmtId="0" fontId="0" fillId="3" borderId="9" xfId="0" applyFill="1" applyBorder="1" applyAlignment="1">
      <alignment horizontal="left" indent="1"/>
    </xf>
    <xf numFmtId="165" fontId="0" fillId="3" borderId="10" xfId="1" applyNumberFormat="1" applyFont="1" applyFill="1" applyBorder="1"/>
    <xf numFmtId="165" fontId="0" fillId="3" borderId="10" xfId="1" applyNumberFormat="1" applyFont="1" applyFill="1" applyBorder="1" applyAlignment="1">
      <alignment horizontal="right"/>
    </xf>
    <xf numFmtId="0" fontId="0" fillId="3" borderId="8" xfId="0" applyFill="1" applyBorder="1" applyAlignment="1">
      <alignment horizontal="right"/>
    </xf>
    <xf numFmtId="0" fontId="0" fillId="4" borderId="3" xfId="0" applyFill="1" applyBorder="1"/>
    <xf numFmtId="0" fontId="5" fillId="4" borderId="11" xfId="0" applyFont="1" applyFill="1" applyBorder="1" applyAlignment="1">
      <alignment horizontal="center"/>
    </xf>
    <xf numFmtId="0" fontId="5" fillId="4" borderId="4" xfId="0" applyFont="1" applyFill="1" applyBorder="1" applyAlignment="1">
      <alignment horizontal="center"/>
    </xf>
    <xf numFmtId="0" fontId="5" fillId="4" borderId="11" xfId="0" applyFont="1" applyFill="1" applyBorder="1" applyAlignment="1">
      <alignment horizontal="center" wrapText="1"/>
    </xf>
    <xf numFmtId="0" fontId="0" fillId="4" borderId="5" xfId="0" applyFill="1" applyBorder="1"/>
    <xf numFmtId="0" fontId="0" fillId="4" borderId="6" xfId="0" applyFill="1" applyBorder="1"/>
    <xf numFmtId="0" fontId="5" fillId="4" borderId="0" xfId="0" applyFont="1" applyFill="1" applyBorder="1" applyAlignment="1">
      <alignment horizontal="center"/>
    </xf>
    <xf numFmtId="0" fontId="5" fillId="4" borderId="0" xfId="0" applyFont="1" applyFill="1" applyBorder="1" applyAlignment="1">
      <alignment horizontal="center" wrapText="1"/>
    </xf>
    <xf numFmtId="0" fontId="5" fillId="4" borderId="2" xfId="0" applyFont="1" applyFill="1" applyBorder="1" applyAlignment="1">
      <alignment horizontal="center"/>
    </xf>
    <xf numFmtId="0" fontId="5" fillId="4" borderId="2" xfId="0" applyFont="1" applyFill="1" applyBorder="1" applyAlignment="1">
      <alignment horizontal="center" wrapText="1"/>
    </xf>
    <xf numFmtId="0" fontId="5" fillId="4" borderId="7" xfId="0" applyFont="1" applyFill="1" applyBorder="1" applyAlignment="1">
      <alignment horizontal="center" wrapText="1"/>
    </xf>
    <xf numFmtId="0" fontId="2" fillId="0" borderId="0" xfId="0" applyFont="1"/>
    <xf numFmtId="0" fontId="2" fillId="2" borderId="0" xfId="0" applyFont="1" applyFill="1" applyAlignment="1">
      <alignment horizontal="center"/>
    </xf>
    <xf numFmtId="165" fontId="0" fillId="3" borderId="8" xfId="0" applyNumberFormat="1" applyFill="1" applyBorder="1" applyAlignment="1">
      <alignment horizontal="center"/>
    </xf>
    <xf numFmtId="165" fontId="0" fillId="3" borderId="9" xfId="0" applyNumberFormat="1" applyFill="1" applyBorder="1" applyAlignment="1">
      <alignment horizontal="center"/>
    </xf>
    <xf numFmtId="165" fontId="0" fillId="3" borderId="10" xfId="0" applyNumberFormat="1" applyFill="1" applyBorder="1" applyAlignment="1">
      <alignment horizontal="center"/>
    </xf>
    <xf numFmtId="0" fontId="5" fillId="4" borderId="11" xfId="0" applyFont="1" applyFill="1" applyBorder="1" applyAlignment="1">
      <alignment horizontal="center"/>
    </xf>
    <xf numFmtId="0" fontId="3" fillId="0" borderId="0" xfId="0" applyFont="1" applyAlignment="1">
      <alignment horizontal="center"/>
    </xf>
    <xf numFmtId="0" fontId="3" fillId="0" borderId="0" xfId="0" quotePrefix="1" applyFont="1" applyAlignment="1">
      <alignment horizontal="center"/>
    </xf>
    <xf numFmtId="0" fontId="6" fillId="0" borderId="0" xfId="0" applyFont="1" applyAlignment="1">
      <alignment horizontal="left" vertical="top" wrapText="1" indent="1"/>
    </xf>
    <xf numFmtId="0" fontId="2" fillId="0" borderId="0" xfId="0" applyFont="1" applyAlignment="1">
      <alignment horizontal="lef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209550</xdr:colOff>
      <xdr:row>20</xdr:row>
      <xdr:rowOff>85725</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571750" cy="3324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16</xdr:row>
      <xdr:rowOff>85725</xdr:rowOff>
    </xdr:from>
    <xdr:to>
      <xdr:col>6</xdr:col>
      <xdr:colOff>0</xdr:colOff>
      <xdr:row>17</xdr:row>
      <xdr:rowOff>142875</xdr:rowOff>
    </xdr:to>
    <xdr:sp macro="" textlink="">
      <xdr:nvSpPr>
        <xdr:cNvPr id="8257" name="AutoShape 1"/>
        <xdr:cNvSpPr>
          <a:spLocks/>
        </xdr:cNvSpPr>
      </xdr:nvSpPr>
      <xdr:spPr bwMode="auto">
        <a:xfrm rot="5400000">
          <a:off x="1695450" y="5772150"/>
          <a:ext cx="228600" cy="2800350"/>
        </a:xfrm>
        <a:prstGeom prst="rightBrace">
          <a:avLst>
            <a:gd name="adj1" fmla="val 102083"/>
            <a:gd name="adj2" fmla="val 50000"/>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7</xdr:col>
      <xdr:colOff>0</xdr:colOff>
      <xdr:row>16</xdr:row>
      <xdr:rowOff>85725</xdr:rowOff>
    </xdr:from>
    <xdr:to>
      <xdr:col>9</xdr:col>
      <xdr:colOff>962025</xdr:colOff>
      <xdr:row>17</xdr:row>
      <xdr:rowOff>133350</xdr:rowOff>
    </xdr:to>
    <xdr:sp macro="" textlink="">
      <xdr:nvSpPr>
        <xdr:cNvPr id="8258" name="AutoShape 2"/>
        <xdr:cNvSpPr>
          <a:spLocks/>
        </xdr:cNvSpPr>
      </xdr:nvSpPr>
      <xdr:spPr bwMode="auto">
        <a:xfrm rot="5400000">
          <a:off x="4152900" y="6257925"/>
          <a:ext cx="219075" cy="1819275"/>
        </a:xfrm>
        <a:prstGeom prst="rightBrace">
          <a:avLst>
            <a:gd name="adj1" fmla="val 69203"/>
            <a:gd name="adj2" fmla="val 50000"/>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1</xdr:col>
      <xdr:colOff>0</xdr:colOff>
      <xdr:row>34</xdr:row>
      <xdr:rowOff>85725</xdr:rowOff>
    </xdr:from>
    <xdr:to>
      <xdr:col>6</xdr:col>
      <xdr:colOff>0</xdr:colOff>
      <xdr:row>35</xdr:row>
      <xdr:rowOff>142875</xdr:rowOff>
    </xdr:to>
    <xdr:sp macro="" textlink="">
      <xdr:nvSpPr>
        <xdr:cNvPr id="8259" name="AutoShape 9"/>
        <xdr:cNvSpPr>
          <a:spLocks/>
        </xdr:cNvSpPr>
      </xdr:nvSpPr>
      <xdr:spPr bwMode="auto">
        <a:xfrm rot="5400000">
          <a:off x="1695450" y="9210675"/>
          <a:ext cx="228600" cy="2800350"/>
        </a:xfrm>
        <a:prstGeom prst="rightBrace">
          <a:avLst>
            <a:gd name="adj1" fmla="val 102083"/>
            <a:gd name="adj2" fmla="val 50000"/>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7</xdr:col>
      <xdr:colOff>0</xdr:colOff>
      <xdr:row>34</xdr:row>
      <xdr:rowOff>85725</xdr:rowOff>
    </xdr:from>
    <xdr:to>
      <xdr:col>9</xdr:col>
      <xdr:colOff>962025</xdr:colOff>
      <xdr:row>35</xdr:row>
      <xdr:rowOff>133350</xdr:rowOff>
    </xdr:to>
    <xdr:sp macro="" textlink="">
      <xdr:nvSpPr>
        <xdr:cNvPr id="8260" name="AutoShape 10"/>
        <xdr:cNvSpPr>
          <a:spLocks/>
        </xdr:cNvSpPr>
      </xdr:nvSpPr>
      <xdr:spPr bwMode="auto">
        <a:xfrm rot="5400000">
          <a:off x="4152900" y="9696450"/>
          <a:ext cx="219075" cy="1819275"/>
        </a:xfrm>
        <a:prstGeom prst="rightBrace">
          <a:avLst>
            <a:gd name="adj1" fmla="val 69203"/>
            <a:gd name="adj2" fmla="val 50000"/>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7</xdr:row>
      <xdr:rowOff>38100</xdr:rowOff>
    </xdr:from>
    <xdr:to>
      <xdr:col>8</xdr:col>
      <xdr:colOff>523875</xdr:colOff>
      <xdr:row>15</xdr:row>
      <xdr:rowOff>57150</xdr:rowOff>
    </xdr:to>
    <xdr:grpSp>
      <xdr:nvGrpSpPr>
        <xdr:cNvPr id="11328" name="Group 1"/>
        <xdr:cNvGrpSpPr>
          <a:grpSpLocks/>
        </xdr:cNvGrpSpPr>
      </xdr:nvGrpSpPr>
      <xdr:grpSpPr bwMode="auto">
        <a:xfrm>
          <a:off x="85725" y="1866900"/>
          <a:ext cx="5162550" cy="1314450"/>
          <a:chOff x="19" y="290"/>
          <a:chExt cx="537" cy="260"/>
        </a:xfrm>
      </xdr:grpSpPr>
      <xdr:sp macro="" textlink="">
        <xdr:nvSpPr>
          <xdr:cNvPr id="11266" name="AutoShape 2"/>
          <xdr:cNvSpPr>
            <a:spLocks noChangeArrowheads="1"/>
          </xdr:cNvSpPr>
        </xdr:nvSpPr>
        <xdr:spPr bwMode="auto">
          <a:xfrm>
            <a:off x="19" y="290"/>
            <a:ext cx="537" cy="260"/>
          </a:xfrm>
          <a:prstGeom prst="foldedCorner">
            <a:avLst>
              <a:gd name="adj" fmla="val 12500"/>
            </a:avLst>
          </a:prstGeom>
          <a:solidFill>
            <a:srgbClr val="FFFFE1"/>
          </a:solidFill>
          <a:ln w="9525">
            <a:solidFill>
              <a:srgbClr val="000000"/>
            </a:solidFill>
            <a:round/>
            <a:headEnd/>
            <a:tailEnd/>
          </a:ln>
          <a:effectLst>
            <a:outerShdw dist="107763" dir="2700000" algn="ctr" rotWithShape="0">
              <a:srgbClr val="808080">
                <a:alpha val="50000"/>
              </a:srgbClr>
            </a:outerShdw>
          </a:effectLst>
        </xdr:spPr>
        <xdr:txBody>
          <a:bodyPr/>
          <a:lstStyle/>
          <a:p>
            <a:endParaRPr lang="en-US"/>
          </a:p>
        </xdr:txBody>
      </xdr:sp>
      <xdr:sp macro="" textlink="">
        <xdr:nvSpPr>
          <xdr:cNvPr id="11267" name="Text Box 3"/>
          <xdr:cNvSpPr txBox="1">
            <a:spLocks noChangeArrowheads="1"/>
          </xdr:cNvSpPr>
        </xdr:nvSpPr>
        <xdr:spPr bwMode="auto">
          <a:xfrm>
            <a:off x="33" y="309"/>
            <a:ext cx="505" cy="209"/>
          </a:xfrm>
          <a:prstGeom prst="rect">
            <a:avLst/>
          </a:prstGeom>
          <a:solidFill>
            <a:srgbClr val="FFFFE1"/>
          </a:solidFill>
          <a:ln w="9525">
            <a:no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CA" sz="1000" b="0">
                <a:effectLst/>
                <a:latin typeface="Arial" panose="020B0604020202020204" pitchFamily="34" charset="0"/>
                <a:ea typeface="+mn-ea"/>
                <a:cs typeface="Arial" panose="020B0604020202020204" pitchFamily="34" charset="0"/>
              </a:rPr>
              <a:t>The increase in assets of $800 from June 30, 2017 to July 31, 2017 was financed by a $500 increase in liabilities and a $300 increase in equity. The $300 increase in equity resulted from a net income of $2,300 less withdrawals of $2,000.</a:t>
            </a:r>
            <a:endParaRPr lang="en-US" sz="1000" b="0">
              <a:effectLst/>
              <a:latin typeface="Arial" panose="020B0604020202020204" pitchFamily="34" charset="0"/>
              <a:ea typeface="+mn-ea"/>
              <a:cs typeface="Arial" panose="020B0604020202020204" pitchFamily="34" charset="0"/>
            </a:endParaRPr>
          </a:p>
          <a:p>
            <a:pPr algn="l" rtl="0">
              <a:defRPr sz="1000"/>
            </a:pPr>
            <a:r>
              <a:rPr lang="en-CA" sz="1000" b="0" i="0" u="none" strike="noStrike" baseline="0">
                <a:solidFill>
                  <a:srgbClr val="000000"/>
                </a:solidFill>
                <a:latin typeface="Arial" pitchFamily="34" charset="0"/>
                <a:cs typeface="Arial" pitchFamily="34" charset="0"/>
              </a:rPr>
              <a:t>.</a:t>
            </a:r>
          </a:p>
        </xdr:txBody>
      </xdr:sp>
    </xdr:grpSp>
    <xdr:clientData/>
  </xdr:twoCellAnchor>
  <xdr:twoCellAnchor editAs="oneCell">
    <xdr:from>
      <xdr:col>0</xdr:col>
      <xdr:colOff>85725</xdr:colOff>
      <xdr:row>18</xdr:row>
      <xdr:rowOff>66675</xdr:rowOff>
    </xdr:from>
    <xdr:to>
      <xdr:col>8</xdr:col>
      <xdr:colOff>523875</xdr:colOff>
      <xdr:row>29</xdr:row>
      <xdr:rowOff>133350</xdr:rowOff>
    </xdr:to>
    <xdr:grpSp>
      <xdr:nvGrpSpPr>
        <xdr:cNvPr id="11329" name="Group 4"/>
        <xdr:cNvGrpSpPr>
          <a:grpSpLocks/>
        </xdr:cNvGrpSpPr>
      </xdr:nvGrpSpPr>
      <xdr:grpSpPr bwMode="auto">
        <a:xfrm>
          <a:off x="85725" y="3886200"/>
          <a:ext cx="5162550" cy="1847850"/>
          <a:chOff x="19" y="290"/>
          <a:chExt cx="537" cy="260"/>
        </a:xfrm>
      </xdr:grpSpPr>
      <xdr:sp macro="" textlink="">
        <xdr:nvSpPr>
          <xdr:cNvPr id="11269" name="AutoShape 5"/>
          <xdr:cNvSpPr>
            <a:spLocks noChangeArrowheads="1"/>
          </xdr:cNvSpPr>
        </xdr:nvSpPr>
        <xdr:spPr bwMode="auto">
          <a:xfrm>
            <a:off x="19" y="290"/>
            <a:ext cx="537" cy="260"/>
          </a:xfrm>
          <a:prstGeom prst="foldedCorner">
            <a:avLst>
              <a:gd name="adj" fmla="val 12500"/>
            </a:avLst>
          </a:prstGeom>
          <a:solidFill>
            <a:srgbClr val="FFFFE1"/>
          </a:solidFill>
          <a:ln w="9525">
            <a:solidFill>
              <a:srgbClr val="000000"/>
            </a:solidFill>
            <a:round/>
            <a:headEnd/>
            <a:tailEnd/>
          </a:ln>
          <a:effectLst>
            <a:outerShdw dist="107763" dir="2700000" algn="ctr" rotWithShape="0">
              <a:srgbClr val="808080">
                <a:alpha val="50000"/>
              </a:srgbClr>
            </a:outerShdw>
          </a:effectLst>
        </xdr:spPr>
        <xdr:txBody>
          <a:bodyPr/>
          <a:lstStyle/>
          <a:p>
            <a:endParaRPr lang="en-US"/>
          </a:p>
        </xdr:txBody>
      </xdr:sp>
      <xdr:sp macro="" textlink="">
        <xdr:nvSpPr>
          <xdr:cNvPr id="11270" name="Text Box 6"/>
          <xdr:cNvSpPr txBox="1">
            <a:spLocks noChangeArrowheads="1"/>
          </xdr:cNvSpPr>
        </xdr:nvSpPr>
        <xdr:spPr bwMode="auto">
          <a:xfrm>
            <a:off x="33" y="307"/>
            <a:ext cx="505" cy="209"/>
          </a:xfrm>
          <a:prstGeom prst="rect">
            <a:avLst/>
          </a:prstGeom>
          <a:solidFill>
            <a:srgbClr val="FFFFE1"/>
          </a:solidFill>
          <a:ln w="9525">
            <a:noFill/>
            <a:miter lim="800000"/>
            <a:headEnd/>
            <a:tailEnd/>
          </a:ln>
        </xdr:spPr>
        <xdr:txBody>
          <a:bodyPr vertOverflow="clip" wrap="square" lIns="27432" tIns="22860" rIns="0" bIns="0" anchor="t" upright="1"/>
          <a:lstStyle/>
          <a:p>
            <a:pPr marL="0" lvl="0" indent="0" algn="l" rtl="0">
              <a:defRPr sz="1000"/>
            </a:pPr>
            <a:r>
              <a:rPr lang="en-CA" sz="1000" b="0">
                <a:effectLst/>
                <a:latin typeface="Arial" panose="020B0604020202020204" pitchFamily="34" charset="0"/>
                <a:ea typeface="+mn-ea"/>
                <a:cs typeface="Arial" panose="020B0604020202020204" pitchFamily="34" charset="0"/>
              </a:rPr>
              <a:t>a.  The income statement reports a company’s financial performance. A company’s financial performance is how a company performs or operates on a day-by-day basis:  the generation of revenues and incurring of expenses that help create the revenues.</a:t>
            </a:r>
            <a:endParaRPr lang="en-US" sz="1000" b="0">
              <a:effectLst/>
              <a:latin typeface="Arial" panose="020B0604020202020204" pitchFamily="34" charset="0"/>
              <a:ea typeface="+mn-ea"/>
              <a:cs typeface="Arial" panose="020B0604020202020204" pitchFamily="34" charset="0"/>
            </a:endParaRPr>
          </a:p>
          <a:p>
            <a:pPr marL="0" indent="0" algn="l" rtl="0">
              <a:defRPr sz="1000"/>
            </a:pPr>
            <a:r>
              <a:rPr lang="en-CA" sz="1000" b="0">
                <a:effectLst/>
                <a:latin typeface="Arial" panose="020B0604020202020204" pitchFamily="34" charset="0"/>
                <a:ea typeface="+mn-ea"/>
                <a:cs typeface="Arial" panose="020B0604020202020204" pitchFamily="34" charset="0"/>
              </a:rPr>
              <a:t>b.  The balance sheet reports a company’s financial position at a specific point in time. Financial position describes what assets, liabilities, and equity a company has on a given date. For example, Glenrose Servicing’s cash balance on July 31, 2017 is $12,500 — this describes how much cash Glenrose had on July 31.</a:t>
            </a:r>
          </a:p>
        </xdr:txBody>
      </xdr:sp>
    </xdr:grpSp>
    <xdr:clientData/>
  </xdr:twoCellAnchor>
  <xdr:twoCellAnchor editAs="oneCell">
    <xdr:from>
      <xdr:col>0</xdr:col>
      <xdr:colOff>85725</xdr:colOff>
      <xdr:row>33</xdr:row>
      <xdr:rowOff>123825</xdr:rowOff>
    </xdr:from>
    <xdr:to>
      <xdr:col>8</xdr:col>
      <xdr:colOff>523875</xdr:colOff>
      <xdr:row>43</xdr:row>
      <xdr:rowOff>142875</xdr:rowOff>
    </xdr:to>
    <xdr:grpSp>
      <xdr:nvGrpSpPr>
        <xdr:cNvPr id="11330" name="Group 7"/>
        <xdr:cNvGrpSpPr>
          <a:grpSpLocks/>
        </xdr:cNvGrpSpPr>
      </xdr:nvGrpSpPr>
      <xdr:grpSpPr bwMode="auto">
        <a:xfrm>
          <a:off x="85725" y="6553200"/>
          <a:ext cx="5162550" cy="1638300"/>
          <a:chOff x="19" y="290"/>
          <a:chExt cx="537" cy="260"/>
        </a:xfrm>
      </xdr:grpSpPr>
      <xdr:sp macro="" textlink="">
        <xdr:nvSpPr>
          <xdr:cNvPr id="11272" name="AutoShape 8"/>
          <xdr:cNvSpPr>
            <a:spLocks noChangeArrowheads="1"/>
          </xdr:cNvSpPr>
        </xdr:nvSpPr>
        <xdr:spPr bwMode="auto">
          <a:xfrm>
            <a:off x="19" y="290"/>
            <a:ext cx="537" cy="260"/>
          </a:xfrm>
          <a:prstGeom prst="foldedCorner">
            <a:avLst>
              <a:gd name="adj" fmla="val 12500"/>
            </a:avLst>
          </a:prstGeom>
          <a:solidFill>
            <a:srgbClr val="FFFFE1"/>
          </a:solidFill>
          <a:ln w="9525">
            <a:solidFill>
              <a:srgbClr val="000000"/>
            </a:solidFill>
            <a:round/>
            <a:headEnd/>
            <a:tailEnd/>
          </a:ln>
          <a:effectLst>
            <a:outerShdw dist="107763" dir="2700000" algn="ctr" rotWithShape="0">
              <a:srgbClr val="808080">
                <a:alpha val="50000"/>
              </a:srgbClr>
            </a:outerShdw>
          </a:effectLst>
        </xdr:spPr>
        <xdr:txBody>
          <a:bodyPr/>
          <a:lstStyle/>
          <a:p>
            <a:endParaRPr lang="en-US"/>
          </a:p>
        </xdr:txBody>
      </xdr:sp>
      <xdr:sp macro="" textlink="">
        <xdr:nvSpPr>
          <xdr:cNvPr id="11273" name="Text Box 9"/>
          <xdr:cNvSpPr txBox="1">
            <a:spLocks noChangeArrowheads="1"/>
          </xdr:cNvSpPr>
        </xdr:nvSpPr>
        <xdr:spPr bwMode="auto">
          <a:xfrm>
            <a:off x="33" y="308"/>
            <a:ext cx="505" cy="210"/>
          </a:xfrm>
          <a:prstGeom prst="rect">
            <a:avLst/>
          </a:prstGeom>
          <a:solidFill>
            <a:srgbClr val="FFFFE1"/>
          </a:solidFill>
          <a:ln w="9525">
            <a:noFill/>
            <a:miter lim="800000"/>
            <a:headEnd/>
            <a:tailEnd/>
          </a:ln>
        </xdr:spPr>
        <xdr:txBody>
          <a:bodyPr vertOverflow="clip" wrap="square" lIns="27432" tIns="22860" rIns="0" bIns="0" anchor="t" upright="1"/>
          <a:lstStyle/>
          <a:p>
            <a:pPr marL="0" lvl="0" indent="0" algn="l" rtl="0">
              <a:defRPr sz="1000"/>
            </a:pPr>
            <a:r>
              <a:rPr lang="en-CA" sz="1000" b="0">
                <a:effectLst/>
                <a:latin typeface="Arial" panose="020B0604020202020204" pitchFamily="34" charset="0"/>
                <a:ea typeface="+mn-ea"/>
                <a:cs typeface="Arial" panose="020B0604020202020204" pitchFamily="34" charset="0"/>
              </a:rPr>
              <a:t>Glenrose’s July 31, 2017 income statement reports a net income of $2,300 which is reported on the July statement of changes in equity as one of the activities that caused equity to change during the month. The ending capital balance reported on the July statement of changes in equity is reported on the July balance sheet as the equity position on July 31, 2017.</a:t>
            </a:r>
            <a:endParaRPr lang="en-US" sz="1000" b="0">
              <a:effectLst/>
              <a:latin typeface="Arial" panose="020B0604020202020204" pitchFamily="34" charset="0"/>
              <a:ea typeface="+mn-ea"/>
              <a:cs typeface="Arial" panose="020B0604020202020204" pitchFamily="34" charset="0"/>
            </a:endParaRPr>
          </a:p>
          <a:p>
            <a:pPr marL="0" indent="0" algn="l" rtl="0">
              <a:defRPr sz="1000"/>
            </a:pPr>
            <a:endParaRPr lang="en-CA" sz="1000" b="0">
              <a:effectLst/>
              <a:latin typeface="Arial" panose="020B0604020202020204" pitchFamily="34" charset="0"/>
              <a:ea typeface="+mn-ea"/>
              <a:cs typeface="Arial" panose="020B0604020202020204" pitchFamily="34" charset="0"/>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G10:G16"/>
  <sheetViews>
    <sheetView tabSelected="1" workbookViewId="0">
      <selection activeCell="G10" sqref="G10"/>
    </sheetView>
  </sheetViews>
  <sheetFormatPr defaultColWidth="8.85546875" defaultRowHeight="12.75" x14ac:dyDescent="0.2"/>
  <cols>
    <col min="1" max="6" width="8.85546875" style="1"/>
    <col min="7" max="7" width="37.28515625" style="1" bestFit="1" customWidth="1"/>
    <col min="8" max="9" width="8.85546875" style="1" customWidth="1"/>
    <col min="10" max="16384" width="8.85546875" style="1"/>
  </cols>
  <sheetData>
    <row r="10" spans="7:7" x14ac:dyDescent="0.2">
      <c r="G10" s="45" t="s">
        <v>63</v>
      </c>
    </row>
    <row r="11" spans="7:7" x14ac:dyDescent="0.2">
      <c r="G11" s="45" t="s">
        <v>64</v>
      </c>
    </row>
    <row r="12" spans="7:7" x14ac:dyDescent="0.2">
      <c r="G12" s="45" t="s">
        <v>67</v>
      </c>
    </row>
    <row r="13" spans="7:7" x14ac:dyDescent="0.2">
      <c r="G13" s="45" t="s">
        <v>68</v>
      </c>
    </row>
    <row r="14" spans="7:7" x14ac:dyDescent="0.2">
      <c r="G14" s="45"/>
    </row>
    <row r="15" spans="7:7" x14ac:dyDescent="0.2">
      <c r="G15" s="45" t="s">
        <v>69</v>
      </c>
    </row>
    <row r="16" spans="7:7" x14ac:dyDescent="0.2">
      <c r="G16" s="45" t="s">
        <v>65</v>
      </c>
    </row>
  </sheetData>
  <phoneticPr fontId="0" type="noConversion"/>
  <pageMargins left="0.46" right="0.28000000000000003" top="1" bottom="1" header="0.5" footer="0.5"/>
  <pageSetup orientation="portrait"/>
  <headerFooter alignWithMargins="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20"/>
  <sheetViews>
    <sheetView showGridLines="0" workbookViewId="0"/>
  </sheetViews>
  <sheetFormatPr defaultColWidth="8.85546875" defaultRowHeight="12.75" x14ac:dyDescent="0.2"/>
  <cols>
    <col min="1" max="1" width="6.140625" customWidth="1"/>
    <col min="2" max="2" width="60.7109375" bestFit="1" customWidth="1"/>
  </cols>
  <sheetData>
    <row r="1" spans="1:3" x14ac:dyDescent="0.2">
      <c r="A1" s="16" t="s">
        <v>66</v>
      </c>
    </row>
    <row r="2" spans="1:3" x14ac:dyDescent="0.2">
      <c r="A2" s="22" t="s">
        <v>29</v>
      </c>
      <c r="B2" s="23" t="s">
        <v>10</v>
      </c>
      <c r="C2" s="24">
        <v>20000</v>
      </c>
    </row>
    <row r="3" spans="1:3" x14ac:dyDescent="0.2">
      <c r="A3" s="25"/>
      <c r="B3" s="26" t="s">
        <v>55</v>
      </c>
      <c r="C3" s="27">
        <v>6000</v>
      </c>
    </row>
    <row r="4" spans="1:3" x14ac:dyDescent="0.2">
      <c r="A4" s="25">
        <v>5</v>
      </c>
      <c r="B4" s="26" t="s">
        <v>56</v>
      </c>
      <c r="C4" s="27">
        <v>3000</v>
      </c>
    </row>
    <row r="5" spans="1:3" x14ac:dyDescent="0.2">
      <c r="A5" s="28">
        <v>7</v>
      </c>
      <c r="B5" s="29" t="s">
        <v>32</v>
      </c>
      <c r="C5" s="30">
        <v>1500</v>
      </c>
    </row>
    <row r="6" spans="1:3" x14ac:dyDescent="0.2">
      <c r="A6" s="28">
        <v>9</v>
      </c>
      <c r="B6" s="29" t="s">
        <v>33</v>
      </c>
      <c r="C6" s="31">
        <v>1000</v>
      </c>
    </row>
    <row r="7" spans="1:3" x14ac:dyDescent="0.2">
      <c r="A7" s="28">
        <v>15</v>
      </c>
      <c r="B7" s="29" t="s">
        <v>34</v>
      </c>
      <c r="C7" s="30">
        <v>5000</v>
      </c>
    </row>
    <row r="8" spans="1:3" x14ac:dyDescent="0.2">
      <c r="A8" s="28">
        <v>17</v>
      </c>
      <c r="B8" s="29" t="s">
        <v>35</v>
      </c>
      <c r="C8" s="30">
        <v>2000</v>
      </c>
    </row>
    <row r="9" spans="1:3" x14ac:dyDescent="0.2">
      <c r="A9" s="28">
        <v>29</v>
      </c>
      <c r="B9" s="29" t="s">
        <v>36</v>
      </c>
      <c r="C9" s="30">
        <v>300</v>
      </c>
    </row>
    <row r="10" spans="1:3" x14ac:dyDescent="0.2">
      <c r="A10" s="28">
        <v>30</v>
      </c>
      <c r="B10" s="29" t="s">
        <v>34</v>
      </c>
      <c r="C10" s="30">
        <v>1500</v>
      </c>
    </row>
    <row r="11" spans="1:3" x14ac:dyDescent="0.2">
      <c r="A11" s="28" t="s">
        <v>37</v>
      </c>
      <c r="B11" s="26" t="s">
        <v>56</v>
      </c>
      <c r="C11" s="30">
        <v>3500</v>
      </c>
    </row>
    <row r="12" spans="1:3" x14ac:dyDescent="0.2">
      <c r="A12" s="28">
        <v>8</v>
      </c>
      <c r="B12" s="29" t="s">
        <v>39</v>
      </c>
      <c r="C12" s="30">
        <v>2000</v>
      </c>
    </row>
    <row r="13" spans="1:3" x14ac:dyDescent="0.2">
      <c r="A13" s="28">
        <v>9</v>
      </c>
      <c r="B13" s="29" t="s">
        <v>40</v>
      </c>
      <c r="C13" s="31">
        <v>1500</v>
      </c>
    </row>
    <row r="14" spans="1:3" x14ac:dyDescent="0.2">
      <c r="A14" s="32">
        <v>12</v>
      </c>
      <c r="B14" s="29" t="s">
        <v>41</v>
      </c>
      <c r="C14" s="31">
        <v>1800</v>
      </c>
    </row>
    <row r="15" spans="1:3" x14ac:dyDescent="0.2">
      <c r="A15" s="28">
        <v>14</v>
      </c>
      <c r="B15" s="29" t="s">
        <v>46</v>
      </c>
      <c r="C15" s="30">
        <v>1000</v>
      </c>
    </row>
    <row r="16" spans="1:3" x14ac:dyDescent="0.2">
      <c r="A16" s="28">
        <v>15</v>
      </c>
      <c r="B16" s="29" t="s">
        <v>34</v>
      </c>
      <c r="C16" s="30">
        <v>2500</v>
      </c>
    </row>
    <row r="17" spans="1:3" x14ac:dyDescent="0.2">
      <c r="A17" s="28">
        <v>17</v>
      </c>
      <c r="B17" s="29" t="s">
        <v>35</v>
      </c>
      <c r="C17" s="30">
        <v>4800</v>
      </c>
    </row>
    <row r="18" spans="1:3" x14ac:dyDescent="0.2">
      <c r="A18" s="28">
        <v>25</v>
      </c>
      <c r="B18" s="29" t="s">
        <v>42</v>
      </c>
      <c r="C18" s="30">
        <v>300</v>
      </c>
    </row>
    <row r="19" spans="1:3" x14ac:dyDescent="0.2">
      <c r="A19" s="28">
        <v>31</v>
      </c>
      <c r="B19" s="29" t="s">
        <v>34</v>
      </c>
      <c r="C19" s="30">
        <v>1700</v>
      </c>
    </row>
    <row r="20" spans="1:3" x14ac:dyDescent="0.2">
      <c r="A20" s="28">
        <v>31</v>
      </c>
      <c r="B20" s="29" t="s">
        <v>21</v>
      </c>
      <c r="C20" s="30">
        <v>2000</v>
      </c>
    </row>
  </sheetData>
  <pageMargins left="0.7" right="0.7" top="0.75" bottom="0.75" header="0.3" footer="0.3"/>
  <pageSetup orientation="portrait" horizontalDpi="4294967293" verticalDpi="429496729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7"/>
  <sheetViews>
    <sheetView showGridLines="0" workbookViewId="0"/>
  </sheetViews>
  <sheetFormatPr defaultColWidth="8.85546875" defaultRowHeight="12.75" x14ac:dyDescent="0.2"/>
  <cols>
    <col min="1" max="1" width="6.140625" customWidth="1"/>
    <col min="2" max="2" width="12.42578125" customWidth="1"/>
    <col min="3" max="3" width="2.140625" style="3" bestFit="1" customWidth="1"/>
    <col min="4" max="4" width="12.42578125" customWidth="1"/>
    <col min="5" max="5" width="2.140625" bestFit="1" customWidth="1"/>
    <col min="6" max="6" width="12.42578125" customWidth="1"/>
    <col min="7" max="7" width="2.140625" style="3" bestFit="1" customWidth="1"/>
    <col min="8" max="8" width="12.42578125" customWidth="1"/>
    <col min="9" max="9" width="2.140625" style="3" bestFit="1" customWidth="1"/>
    <col min="10" max="10" width="12.42578125" customWidth="1"/>
    <col min="11" max="11" width="16.42578125" customWidth="1"/>
  </cols>
  <sheetData>
    <row r="1" spans="1:11" x14ac:dyDescent="0.2">
      <c r="A1" s="2" t="s">
        <v>0</v>
      </c>
    </row>
    <row r="2" spans="1:11" x14ac:dyDescent="0.2">
      <c r="A2" s="2" t="s">
        <v>1</v>
      </c>
    </row>
    <row r="3" spans="1:11" x14ac:dyDescent="0.2">
      <c r="A3" s="2" t="s">
        <v>62</v>
      </c>
    </row>
    <row r="4" spans="1:11" x14ac:dyDescent="0.2">
      <c r="A4" s="16" t="s">
        <v>23</v>
      </c>
    </row>
    <row r="6" spans="1:11" x14ac:dyDescent="0.2">
      <c r="A6" s="33"/>
      <c r="B6" s="49" t="s">
        <v>2</v>
      </c>
      <c r="C6" s="49"/>
      <c r="D6" s="49"/>
      <c r="E6" s="49"/>
      <c r="F6" s="49"/>
      <c r="G6" s="35" t="s">
        <v>6</v>
      </c>
      <c r="H6" s="34" t="s">
        <v>8</v>
      </c>
      <c r="I6" s="34" t="s">
        <v>4</v>
      </c>
      <c r="J6" s="36" t="s">
        <v>58</v>
      </c>
      <c r="K6" s="37"/>
    </row>
    <row r="7" spans="1:11" ht="38.25" x14ac:dyDescent="0.2">
      <c r="A7" s="38"/>
      <c r="B7" s="41" t="s">
        <v>3</v>
      </c>
      <c r="C7" s="41" t="s">
        <v>4</v>
      </c>
      <c r="D7" s="42" t="s">
        <v>5</v>
      </c>
      <c r="E7" s="41" t="s">
        <v>4</v>
      </c>
      <c r="F7" s="42" t="s">
        <v>30</v>
      </c>
      <c r="G7" s="41" t="s">
        <v>6</v>
      </c>
      <c r="H7" s="42" t="s">
        <v>7</v>
      </c>
      <c r="I7" s="41" t="s">
        <v>4</v>
      </c>
      <c r="J7" s="42" t="s">
        <v>31</v>
      </c>
      <c r="K7" s="43" t="s">
        <v>57</v>
      </c>
    </row>
    <row r="8" spans="1:11" x14ac:dyDescent="0.2">
      <c r="A8" s="18" t="str">
        <f>GivenData!A2</f>
        <v>Jun 1</v>
      </c>
      <c r="B8" s="4">
        <f>GivenData!C2</f>
        <v>20000</v>
      </c>
      <c r="C8" s="7"/>
      <c r="D8" s="4">
        <v>0</v>
      </c>
      <c r="E8" s="4"/>
      <c r="F8" s="4">
        <f>GivenData!C3</f>
        <v>6000</v>
      </c>
      <c r="G8" s="7"/>
      <c r="H8" s="4">
        <v>0</v>
      </c>
      <c r="I8" s="7"/>
      <c r="J8" s="4">
        <f>GivenData!C2+GivenData!C3</f>
        <v>26000</v>
      </c>
      <c r="K8" t="s">
        <v>24</v>
      </c>
    </row>
    <row r="9" spans="1:11" x14ac:dyDescent="0.2">
      <c r="A9">
        <f>GivenData!A4</f>
        <v>5</v>
      </c>
      <c r="B9" s="8">
        <v>0</v>
      </c>
      <c r="C9" s="7"/>
      <c r="D9" s="8">
        <f>GivenData!C4</f>
        <v>3000</v>
      </c>
      <c r="E9" s="8"/>
      <c r="F9" s="8">
        <v>0</v>
      </c>
      <c r="G9" s="7"/>
      <c r="H9" s="8">
        <v>0</v>
      </c>
      <c r="I9" s="7"/>
      <c r="J9" s="8">
        <f>GivenData!C4</f>
        <v>3000</v>
      </c>
      <c r="K9" t="s">
        <v>44</v>
      </c>
    </row>
    <row r="10" spans="1:11" x14ac:dyDescent="0.2">
      <c r="A10">
        <f>GivenData!A5</f>
        <v>7</v>
      </c>
      <c r="B10" s="8">
        <f>-GivenData!C5</f>
        <v>-1500</v>
      </c>
      <c r="C10" s="7"/>
      <c r="D10" s="8">
        <v>0</v>
      </c>
      <c r="E10" s="8"/>
      <c r="F10" s="8">
        <v>0</v>
      </c>
      <c r="G10" s="7"/>
      <c r="H10" s="8">
        <v>0</v>
      </c>
      <c r="I10" s="7"/>
      <c r="J10" s="8">
        <f>-GivenData!C5</f>
        <v>-1500</v>
      </c>
      <c r="K10" t="s">
        <v>25</v>
      </c>
    </row>
    <row r="11" spans="1:11" x14ac:dyDescent="0.2">
      <c r="A11">
        <f>GivenData!A6</f>
        <v>9</v>
      </c>
      <c r="B11" s="8">
        <f>GivenData!C6</f>
        <v>1000</v>
      </c>
      <c r="C11" s="7"/>
      <c r="D11" s="8">
        <f>-GivenData!C6</f>
        <v>-1000</v>
      </c>
      <c r="E11" s="8"/>
      <c r="F11" s="8">
        <v>0</v>
      </c>
      <c r="G11" s="7"/>
      <c r="H11" s="8">
        <v>0</v>
      </c>
      <c r="I11" s="7"/>
      <c r="J11" s="8">
        <v>0</v>
      </c>
    </row>
    <row r="12" spans="1:11" x14ac:dyDescent="0.2">
      <c r="A12">
        <f>GivenData!A7</f>
        <v>15</v>
      </c>
      <c r="B12" s="8">
        <f>-GivenData!C7</f>
        <v>-5000</v>
      </c>
      <c r="C12" s="7"/>
      <c r="D12" s="8">
        <v>0</v>
      </c>
      <c r="E12" s="8"/>
      <c r="F12" s="8">
        <v>0</v>
      </c>
      <c r="G12" s="7"/>
      <c r="H12" s="8">
        <v>0</v>
      </c>
      <c r="I12" s="7"/>
      <c r="J12" s="8">
        <f>-GivenData!C7</f>
        <v>-5000</v>
      </c>
      <c r="K12" t="s">
        <v>45</v>
      </c>
    </row>
    <row r="13" spans="1:11" x14ac:dyDescent="0.2">
      <c r="A13">
        <f>GivenData!A8</f>
        <v>17</v>
      </c>
      <c r="B13" s="8">
        <f>GivenData!C8</f>
        <v>2000</v>
      </c>
      <c r="C13" s="7"/>
      <c r="D13" s="8">
        <v>0</v>
      </c>
      <c r="E13" s="8"/>
      <c r="F13" s="8">
        <v>0</v>
      </c>
      <c r="G13" s="7"/>
      <c r="H13" s="8">
        <v>0</v>
      </c>
      <c r="I13" s="7"/>
      <c r="J13" s="8">
        <f>GivenData!C8</f>
        <v>2000</v>
      </c>
      <c r="K13" t="s">
        <v>44</v>
      </c>
    </row>
    <row r="14" spans="1:11" x14ac:dyDescent="0.2">
      <c r="A14">
        <f>GivenData!A9</f>
        <v>29</v>
      </c>
      <c r="B14" s="8">
        <v>0</v>
      </c>
      <c r="C14" s="7"/>
      <c r="D14" s="8">
        <v>0</v>
      </c>
      <c r="E14" s="8"/>
      <c r="F14" s="8">
        <v>0</v>
      </c>
      <c r="G14" s="7"/>
      <c r="H14" s="8">
        <f>GivenData!C9</f>
        <v>300</v>
      </c>
      <c r="I14" s="7"/>
      <c r="J14" s="8">
        <f>-GivenData!C9</f>
        <v>-300</v>
      </c>
      <c r="K14" t="s">
        <v>26</v>
      </c>
    </row>
    <row r="15" spans="1:11" x14ac:dyDescent="0.2">
      <c r="A15">
        <f>GivenData!A10</f>
        <v>30</v>
      </c>
      <c r="B15" s="8">
        <f>-GivenData!C10</f>
        <v>-1500</v>
      </c>
      <c r="C15" s="7"/>
      <c r="D15" s="8">
        <v>0</v>
      </c>
      <c r="E15" s="8"/>
      <c r="F15" s="8">
        <v>0</v>
      </c>
      <c r="G15" s="7"/>
      <c r="H15" s="8">
        <v>0</v>
      </c>
      <c r="I15" s="7"/>
      <c r="J15" s="8">
        <f>-GivenData!C10</f>
        <v>-1500</v>
      </c>
      <c r="K15" t="s">
        <v>45</v>
      </c>
    </row>
    <row r="16" spans="1:11" ht="13.5" thickBot="1" x14ac:dyDescent="0.25">
      <c r="A16" t="s">
        <v>9</v>
      </c>
      <c r="B16" s="5">
        <f>SUM(B8:B15)</f>
        <v>15000</v>
      </c>
      <c r="C16" s="6" t="s">
        <v>4</v>
      </c>
      <c r="D16" s="5">
        <f>SUM(D8:D15)</f>
        <v>2000</v>
      </c>
      <c r="E16" s="6" t="s">
        <v>4</v>
      </c>
      <c r="F16" s="5">
        <f>SUM(F8:F15)</f>
        <v>6000</v>
      </c>
      <c r="G16" s="3" t="s">
        <v>6</v>
      </c>
      <c r="H16" s="5">
        <f>SUM(H8:H15)</f>
        <v>300</v>
      </c>
      <c r="I16" s="6" t="s">
        <v>4</v>
      </c>
      <c r="J16" s="5">
        <f>SUM(J8:J15)</f>
        <v>22700</v>
      </c>
    </row>
    <row r="17" spans="1:11" ht="13.5" thickTop="1" x14ac:dyDescent="0.2"/>
    <row r="19" spans="1:11" x14ac:dyDescent="0.2">
      <c r="B19" s="46">
        <f>B16+D16+F16</f>
        <v>23000</v>
      </c>
      <c r="C19" s="47"/>
      <c r="D19" s="47"/>
      <c r="E19" s="47"/>
      <c r="F19" s="47"/>
      <c r="H19" s="46">
        <f>H16+J16</f>
        <v>23000</v>
      </c>
      <c r="I19" s="47"/>
      <c r="J19" s="48"/>
    </row>
    <row r="21" spans="1:11" x14ac:dyDescent="0.2">
      <c r="A21" s="33"/>
      <c r="B21" s="49" t="s">
        <v>2</v>
      </c>
      <c r="C21" s="49"/>
      <c r="D21" s="49"/>
      <c r="E21" s="49"/>
      <c r="F21" s="49"/>
      <c r="G21" s="35" t="s">
        <v>6</v>
      </c>
      <c r="H21" s="34" t="s">
        <v>8</v>
      </c>
      <c r="I21" s="34" t="s">
        <v>4</v>
      </c>
      <c r="J21" s="36" t="s">
        <v>58</v>
      </c>
      <c r="K21" s="37"/>
    </row>
    <row r="22" spans="1:11" ht="38.25" x14ac:dyDescent="0.2">
      <c r="A22" s="38"/>
      <c r="B22" s="39" t="s">
        <v>3</v>
      </c>
      <c r="C22" s="39" t="s">
        <v>4</v>
      </c>
      <c r="D22" s="40" t="s">
        <v>5</v>
      </c>
      <c r="E22" s="39" t="s">
        <v>4</v>
      </c>
      <c r="F22" s="40" t="s">
        <v>30</v>
      </c>
      <c r="G22" s="39" t="s">
        <v>6</v>
      </c>
      <c r="H22" s="40" t="s">
        <v>7</v>
      </c>
      <c r="I22" s="39" t="s">
        <v>4</v>
      </c>
      <c r="J22" s="40" t="s">
        <v>31</v>
      </c>
      <c r="K22" s="40" t="s">
        <v>57</v>
      </c>
    </row>
    <row r="23" spans="1:11" ht="27" customHeight="1" x14ac:dyDescent="0.2">
      <c r="A23" s="20" t="s">
        <v>38</v>
      </c>
      <c r="B23" s="4">
        <f>B16</f>
        <v>15000</v>
      </c>
      <c r="C23" s="7"/>
      <c r="D23" s="4">
        <f>D16</f>
        <v>2000</v>
      </c>
      <c r="E23" s="4"/>
      <c r="F23" s="4">
        <f>F16</f>
        <v>6000</v>
      </c>
      <c r="G23" s="7"/>
      <c r="H23" s="4">
        <f>H16</f>
        <v>300</v>
      </c>
      <c r="I23" s="7"/>
      <c r="J23" s="4">
        <f>J16</f>
        <v>22700</v>
      </c>
    </row>
    <row r="24" spans="1:11" x14ac:dyDescent="0.2">
      <c r="A24" s="19" t="str">
        <f>GivenData!A11</f>
        <v>Jul 5</v>
      </c>
      <c r="B24" s="8">
        <v>0</v>
      </c>
      <c r="C24" s="7"/>
      <c r="D24" s="8">
        <f>GivenData!C11</f>
        <v>3500</v>
      </c>
      <c r="E24" s="8"/>
      <c r="F24" s="8">
        <v>0</v>
      </c>
      <c r="G24" s="7"/>
      <c r="H24" s="8">
        <v>0</v>
      </c>
      <c r="I24" s="7"/>
      <c r="J24" s="8">
        <f>GivenData!C11</f>
        <v>3500</v>
      </c>
      <c r="K24" t="s">
        <v>44</v>
      </c>
    </row>
    <row r="25" spans="1:11" x14ac:dyDescent="0.2">
      <c r="A25" s="19">
        <f>GivenData!A12</f>
        <v>8</v>
      </c>
      <c r="B25" s="8">
        <f>GivenData!C12</f>
        <v>2000</v>
      </c>
      <c r="C25" s="7"/>
      <c r="D25" s="8">
        <f>-GivenData!C12</f>
        <v>-2000</v>
      </c>
      <c r="E25" s="8"/>
      <c r="F25" s="8">
        <v>0</v>
      </c>
      <c r="G25" s="7"/>
      <c r="H25" s="8">
        <v>0</v>
      </c>
      <c r="I25" s="7"/>
      <c r="J25" s="8">
        <v>0</v>
      </c>
    </row>
    <row r="26" spans="1:11" x14ac:dyDescent="0.2">
      <c r="A26" s="19">
        <f>GivenData!A13</f>
        <v>9</v>
      </c>
      <c r="B26" s="8">
        <f>-GivenData!C13</f>
        <v>-1500</v>
      </c>
      <c r="C26" s="7"/>
      <c r="D26" s="8">
        <v>0</v>
      </c>
      <c r="E26" s="8"/>
      <c r="F26" s="8">
        <v>0</v>
      </c>
      <c r="G26" s="7"/>
      <c r="H26" s="8">
        <v>0</v>
      </c>
      <c r="I26" s="7"/>
      <c r="J26" s="8">
        <f>-GivenData!C13</f>
        <v>-1500</v>
      </c>
      <c r="K26" t="s">
        <v>25</v>
      </c>
    </row>
    <row r="27" spans="1:11" x14ac:dyDescent="0.2">
      <c r="A27" s="19">
        <f>GivenData!A14</f>
        <v>12</v>
      </c>
      <c r="B27" s="8">
        <f>-K1</f>
        <v>0</v>
      </c>
      <c r="C27" s="7"/>
      <c r="D27" s="8">
        <v>0</v>
      </c>
      <c r="E27" s="8"/>
      <c r="F27" s="8">
        <f>GivenData!C14</f>
        <v>1800</v>
      </c>
      <c r="G27" s="7"/>
      <c r="H27" s="8">
        <f>GivenData!C14</f>
        <v>1800</v>
      </c>
      <c r="I27" s="7"/>
      <c r="J27" s="8">
        <f>-K1</f>
        <v>0</v>
      </c>
    </row>
    <row r="28" spans="1:11" x14ac:dyDescent="0.2">
      <c r="A28" s="19">
        <f>GivenData!A15</f>
        <v>14</v>
      </c>
      <c r="B28" s="8">
        <f>-GivenData!C15</f>
        <v>-1000</v>
      </c>
      <c r="C28" s="7"/>
      <c r="D28" s="8">
        <v>0</v>
      </c>
      <c r="E28" s="8"/>
      <c r="F28" s="8">
        <v>0</v>
      </c>
      <c r="G28" s="7"/>
      <c r="H28" s="8">
        <f>-GivenData!C15</f>
        <v>-1000</v>
      </c>
      <c r="I28" s="7"/>
      <c r="J28" s="8">
        <f>K2</f>
        <v>0</v>
      </c>
    </row>
    <row r="29" spans="1:11" x14ac:dyDescent="0.2">
      <c r="A29" s="19">
        <f>GivenData!A16</f>
        <v>15</v>
      </c>
      <c r="B29" s="8">
        <f>-GivenData!C16</f>
        <v>-2500</v>
      </c>
      <c r="C29" s="7"/>
      <c r="D29" s="8">
        <v>0</v>
      </c>
      <c r="E29" s="8"/>
      <c r="F29" s="8">
        <v>0</v>
      </c>
      <c r="G29" s="7"/>
      <c r="H29" s="8">
        <f>K3</f>
        <v>0</v>
      </c>
      <c r="I29" s="7"/>
      <c r="J29" s="8">
        <f>-GivenData!C16</f>
        <v>-2500</v>
      </c>
      <c r="K29" t="s">
        <v>45</v>
      </c>
    </row>
    <row r="30" spans="1:11" x14ac:dyDescent="0.2">
      <c r="A30" s="19">
        <f>GivenData!A17</f>
        <v>17</v>
      </c>
      <c r="B30" s="8">
        <f>GivenData!C17</f>
        <v>4800</v>
      </c>
      <c r="C30" s="7"/>
      <c r="D30" s="8">
        <v>0</v>
      </c>
      <c r="E30" s="8"/>
      <c r="F30" s="8">
        <v>0</v>
      </c>
      <c r="G30" s="7"/>
      <c r="H30" s="8">
        <f>K4</f>
        <v>0</v>
      </c>
      <c r="I30" s="7"/>
      <c r="J30" s="8">
        <f>GivenData!C17</f>
        <v>4800</v>
      </c>
      <c r="K30" t="s">
        <v>44</v>
      </c>
    </row>
    <row r="31" spans="1:11" x14ac:dyDescent="0.2">
      <c r="A31" s="19">
        <f>GivenData!A18</f>
        <v>25</v>
      </c>
      <c r="B31" s="8">
        <f>-GivenData!C18-GivenData!C9</f>
        <v>-600</v>
      </c>
      <c r="C31" s="7"/>
      <c r="D31" s="8">
        <v>0</v>
      </c>
      <c r="E31" s="8"/>
      <c r="F31" s="8">
        <v>0</v>
      </c>
      <c r="G31" s="7"/>
      <c r="H31" s="8">
        <f>-GivenData!C9</f>
        <v>-300</v>
      </c>
      <c r="I31" s="7"/>
      <c r="J31" s="8">
        <f>-GivenData!C18</f>
        <v>-300</v>
      </c>
      <c r="K31" t="s">
        <v>26</v>
      </c>
    </row>
    <row r="32" spans="1:11" x14ac:dyDescent="0.2">
      <c r="A32" s="19">
        <f>GivenData!A19</f>
        <v>31</v>
      </c>
      <c r="B32" s="8">
        <f>-GivenData!C19</f>
        <v>-1700</v>
      </c>
      <c r="C32" s="7"/>
      <c r="D32" s="8">
        <v>0</v>
      </c>
      <c r="E32" s="8"/>
      <c r="F32" s="8">
        <v>0</v>
      </c>
      <c r="G32" s="7"/>
      <c r="H32" s="8">
        <v>0</v>
      </c>
      <c r="I32" s="7"/>
      <c r="J32" s="8">
        <f>-GivenData!C19</f>
        <v>-1700</v>
      </c>
      <c r="K32" t="s">
        <v>45</v>
      </c>
    </row>
    <row r="33" spans="1:11" x14ac:dyDescent="0.2">
      <c r="A33" s="19">
        <f>GivenData!A20</f>
        <v>31</v>
      </c>
      <c r="B33" s="8">
        <f>-GivenData!C20</f>
        <v>-2000</v>
      </c>
      <c r="C33" s="7"/>
      <c r="D33" s="8">
        <v>0</v>
      </c>
      <c r="E33" s="8"/>
      <c r="F33" s="8">
        <v>0</v>
      </c>
      <c r="G33" s="7"/>
      <c r="H33" s="8">
        <v>0</v>
      </c>
      <c r="I33" s="7"/>
      <c r="J33" s="8">
        <f>-GivenData!C20</f>
        <v>-2000</v>
      </c>
      <c r="K33" t="s">
        <v>27</v>
      </c>
    </row>
    <row r="34" spans="1:11" ht="13.5" thickBot="1" x14ac:dyDescent="0.25">
      <c r="A34" t="s">
        <v>9</v>
      </c>
      <c r="B34" s="5">
        <f>SUM(B23:B33)</f>
        <v>12500</v>
      </c>
      <c r="C34" s="6" t="s">
        <v>4</v>
      </c>
      <c r="D34" s="5">
        <f>SUM(D23:D33)</f>
        <v>3500</v>
      </c>
      <c r="E34" s="6" t="s">
        <v>4</v>
      </c>
      <c r="F34" s="5">
        <f>SUM(F23:F33)</f>
        <v>7800</v>
      </c>
      <c r="G34" s="3" t="s">
        <v>6</v>
      </c>
      <c r="H34" s="5">
        <f>SUM(H23:H33)</f>
        <v>800</v>
      </c>
      <c r="I34" s="6" t="s">
        <v>4</v>
      </c>
      <c r="J34" s="5">
        <f>SUM(J23:J33)</f>
        <v>23000</v>
      </c>
    </row>
    <row r="35" spans="1:11" ht="13.5" thickTop="1" x14ac:dyDescent="0.2"/>
    <row r="37" spans="1:11" x14ac:dyDescent="0.2">
      <c r="B37" s="46">
        <f>B34+D34+F34</f>
        <v>23800</v>
      </c>
      <c r="C37" s="47"/>
      <c r="D37" s="47"/>
      <c r="E37" s="47"/>
      <c r="F37" s="47"/>
      <c r="H37" s="46">
        <f>H34+J34</f>
        <v>23800</v>
      </c>
      <c r="I37" s="47"/>
      <c r="J37" s="48"/>
    </row>
  </sheetData>
  <mergeCells count="6">
    <mergeCell ref="B37:F37"/>
    <mergeCell ref="H37:J37"/>
    <mergeCell ref="B6:F6"/>
    <mergeCell ref="H19:J19"/>
    <mergeCell ref="B19:F19"/>
    <mergeCell ref="B21:F21"/>
  </mergeCells>
  <phoneticPr fontId="4" type="noConversion"/>
  <dataValidations count="1">
    <dataValidation type="list" allowBlank="1" showInputMessage="1" showErrorMessage="1" sqref="K8:K15 K24:K33">
      <formula1>"Owner investment,Owner withdrawal,Service revenue,Rent expense,Utilities expense,Wages expense"</formula1>
    </dataValidation>
  </dataValidations>
  <pageMargins left="0.72" right="0.5" top="1" bottom="1" header="0.5" footer="0.5"/>
  <pageSetup orientation="portrait"/>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74"/>
  <sheetViews>
    <sheetView showGridLines="0" workbookViewId="0"/>
  </sheetViews>
  <sheetFormatPr defaultColWidth="8.85546875" defaultRowHeight="12.75" x14ac:dyDescent="0.2"/>
  <cols>
    <col min="1" max="1" width="4.140625" customWidth="1"/>
    <col min="2" max="2" width="29.28515625" bestFit="1" customWidth="1"/>
    <col min="5" max="5" width="20.85546875" customWidth="1"/>
  </cols>
  <sheetData>
    <row r="1" spans="1:4" x14ac:dyDescent="0.2">
      <c r="A1" s="2" t="str">
        <f>'Parts1-2'!A1</f>
        <v>&lt;Type your name here&gt;</v>
      </c>
    </row>
    <row r="2" spans="1:4" x14ac:dyDescent="0.2">
      <c r="A2" s="2" t="str">
        <f>'Parts1-2'!A2</f>
        <v>&lt;Type your class here&gt;</v>
      </c>
    </row>
    <row r="3" spans="1:4" x14ac:dyDescent="0.2">
      <c r="A3" s="2" t="str">
        <f>'Parts1-2'!A3</f>
        <v>Excel Templates Focus on Financial Statements 1-1</v>
      </c>
    </row>
    <row r="4" spans="1:4" x14ac:dyDescent="0.2">
      <c r="A4" s="2" t="s">
        <v>28</v>
      </c>
    </row>
    <row r="6" spans="1:4" x14ac:dyDescent="0.2">
      <c r="B6" s="50" t="s">
        <v>43</v>
      </c>
      <c r="C6" s="50"/>
      <c r="D6" s="50"/>
    </row>
    <row r="7" spans="1:4" x14ac:dyDescent="0.2">
      <c r="B7" s="50" t="s">
        <v>11</v>
      </c>
      <c r="C7" s="50"/>
      <c r="D7" s="50"/>
    </row>
    <row r="8" spans="1:4" x14ac:dyDescent="0.2">
      <c r="B8" s="50" t="s">
        <v>70</v>
      </c>
      <c r="C8" s="50"/>
      <c r="D8" s="50"/>
    </row>
    <row r="10" spans="1:4" x14ac:dyDescent="0.2">
      <c r="B10" t="s">
        <v>12</v>
      </c>
    </row>
    <row r="11" spans="1:4" x14ac:dyDescent="0.2">
      <c r="B11" s="9" t="s">
        <v>44</v>
      </c>
      <c r="D11" s="14">
        <f>'Parts1-2'!J9+'Parts1-2'!J13</f>
        <v>5000</v>
      </c>
    </row>
    <row r="12" spans="1:4" x14ac:dyDescent="0.2">
      <c r="B12" t="s">
        <v>13</v>
      </c>
    </row>
    <row r="13" spans="1:4" x14ac:dyDescent="0.2">
      <c r="B13" s="9" t="s">
        <v>25</v>
      </c>
      <c r="C13" s="14">
        <f>-'Parts1-2'!J10</f>
        <v>1500</v>
      </c>
    </row>
    <row r="14" spans="1:4" x14ac:dyDescent="0.2">
      <c r="B14" s="9" t="s">
        <v>45</v>
      </c>
      <c r="C14" s="12">
        <f>-'Parts1-2'!J12-'Parts1-2'!J15</f>
        <v>6500</v>
      </c>
    </row>
    <row r="15" spans="1:4" x14ac:dyDescent="0.2">
      <c r="B15" s="9" t="s">
        <v>26</v>
      </c>
      <c r="C15" s="11">
        <f>-'Parts1-2'!J14</f>
        <v>300</v>
      </c>
    </row>
    <row r="16" spans="1:4" x14ac:dyDescent="0.2">
      <c r="B16" s="10" t="s">
        <v>14</v>
      </c>
      <c r="D16" s="11">
        <f>SUM(C13:C15)</f>
        <v>8300</v>
      </c>
    </row>
    <row r="17" spans="2:6" ht="13.5" thickBot="1" x14ac:dyDescent="0.25">
      <c r="B17" t="s">
        <v>78</v>
      </c>
      <c r="D17" s="15">
        <f>D16-D11</f>
        <v>3300</v>
      </c>
    </row>
    <row r="18" spans="2:6" ht="13.5" thickTop="1" x14ac:dyDescent="0.2"/>
    <row r="19" spans="2:6" x14ac:dyDescent="0.2">
      <c r="B19" s="50" t="str">
        <f>B6</f>
        <v>Glenrose Servicing</v>
      </c>
      <c r="C19" s="50"/>
      <c r="D19" s="50"/>
    </row>
    <row r="20" spans="2:6" x14ac:dyDescent="0.2">
      <c r="B20" s="50" t="s">
        <v>59</v>
      </c>
      <c r="C20" s="50"/>
      <c r="D20" s="50"/>
    </row>
    <row r="21" spans="2:6" x14ac:dyDescent="0.2">
      <c r="B21" s="50" t="str">
        <f>B8</f>
        <v>For Month Ended June 30, 2017</v>
      </c>
      <c r="C21" s="50"/>
      <c r="D21" s="50"/>
    </row>
    <row r="23" spans="2:6" x14ac:dyDescent="0.2">
      <c r="B23" t="s">
        <v>47</v>
      </c>
      <c r="D23" s="14">
        <v>0</v>
      </c>
    </row>
    <row r="24" spans="2:6" x14ac:dyDescent="0.2">
      <c r="B24" t="s">
        <v>15</v>
      </c>
      <c r="D24" s="11">
        <f>'Parts1-2'!J8</f>
        <v>26000</v>
      </c>
    </row>
    <row r="25" spans="2:6" x14ac:dyDescent="0.2">
      <c r="B25" s="10" t="s">
        <v>16</v>
      </c>
      <c r="D25" s="17">
        <f>SUM(D23:D24)</f>
        <v>26000</v>
      </c>
    </row>
    <row r="26" spans="2:6" x14ac:dyDescent="0.2">
      <c r="B26" s="21" t="s">
        <v>79</v>
      </c>
      <c r="D26" s="12">
        <f>D17</f>
        <v>3300</v>
      </c>
    </row>
    <row r="27" spans="2:6" ht="13.5" thickBot="1" x14ac:dyDescent="0.25">
      <c r="B27" t="s">
        <v>48</v>
      </c>
      <c r="D27" s="15">
        <f>D25-D26</f>
        <v>22700</v>
      </c>
    </row>
    <row r="28" spans="2:6" ht="13.5" thickTop="1" x14ac:dyDescent="0.2"/>
    <row r="30" spans="2:6" x14ac:dyDescent="0.2">
      <c r="B30" s="50" t="str">
        <f>B19</f>
        <v>Glenrose Servicing</v>
      </c>
      <c r="C30" s="50"/>
      <c r="D30" s="50"/>
      <c r="E30" s="50"/>
      <c r="F30" s="50"/>
    </row>
    <row r="31" spans="2:6" x14ac:dyDescent="0.2">
      <c r="B31" s="50" t="s">
        <v>17</v>
      </c>
      <c r="C31" s="50"/>
      <c r="D31" s="50"/>
      <c r="E31" s="50"/>
      <c r="F31" s="50"/>
    </row>
    <row r="32" spans="2:6" x14ac:dyDescent="0.2">
      <c r="B32" s="51" t="s">
        <v>71</v>
      </c>
      <c r="C32" s="51"/>
      <c r="D32" s="51"/>
      <c r="E32" s="51"/>
      <c r="F32" s="51"/>
    </row>
    <row r="33" spans="2:6" x14ac:dyDescent="0.2">
      <c r="D33" s="50"/>
      <c r="E33" s="50"/>
      <c r="F33" s="13"/>
    </row>
    <row r="34" spans="2:6" x14ac:dyDescent="0.2">
      <c r="B34" s="50" t="s">
        <v>2</v>
      </c>
      <c r="C34" s="50"/>
      <c r="D34" s="50" t="s">
        <v>8</v>
      </c>
      <c r="E34" s="50"/>
      <c r="F34" s="50"/>
    </row>
    <row r="35" spans="2:6" x14ac:dyDescent="0.2">
      <c r="B35" t="s">
        <v>3</v>
      </c>
      <c r="C35" s="14">
        <f>'Parts1-2'!B16</f>
        <v>15000</v>
      </c>
      <c r="D35" t="s">
        <v>20</v>
      </c>
      <c r="F35" s="14">
        <f>'Parts1-2'!H16</f>
        <v>300</v>
      </c>
    </row>
    <row r="36" spans="2:6" x14ac:dyDescent="0.2">
      <c r="B36" t="s">
        <v>18</v>
      </c>
      <c r="C36" s="12">
        <f>'Parts1-2'!D16</f>
        <v>2000</v>
      </c>
      <c r="D36" s="50" t="s">
        <v>58</v>
      </c>
      <c r="E36" s="50"/>
      <c r="F36" s="50"/>
    </row>
    <row r="37" spans="2:6" x14ac:dyDescent="0.2">
      <c r="B37" t="s">
        <v>49</v>
      </c>
      <c r="C37" s="12">
        <f>'Parts1-2'!F16</f>
        <v>6000</v>
      </c>
      <c r="D37" t="s">
        <v>75</v>
      </c>
      <c r="F37" s="12">
        <f>D27</f>
        <v>22700</v>
      </c>
    </row>
    <row r="38" spans="2:6" ht="13.5" thickBot="1" x14ac:dyDescent="0.25">
      <c r="B38" t="s">
        <v>19</v>
      </c>
      <c r="C38" s="15">
        <f>SUM(C35:C37)</f>
        <v>23000</v>
      </c>
      <c r="D38" s="44" t="s">
        <v>60</v>
      </c>
      <c r="F38" s="15">
        <f>F35+F37</f>
        <v>23000</v>
      </c>
    </row>
    <row r="39" spans="2:6" ht="13.5" thickTop="1" x14ac:dyDescent="0.2"/>
    <row r="41" spans="2:6" x14ac:dyDescent="0.2">
      <c r="B41" s="50" t="s">
        <v>43</v>
      </c>
      <c r="C41" s="50"/>
      <c r="D41" s="50"/>
    </row>
    <row r="42" spans="2:6" x14ac:dyDescent="0.2">
      <c r="B42" s="50" t="s">
        <v>11</v>
      </c>
      <c r="C42" s="50"/>
      <c r="D42" s="50"/>
    </row>
    <row r="43" spans="2:6" x14ac:dyDescent="0.2">
      <c r="B43" s="50" t="s">
        <v>72</v>
      </c>
      <c r="C43" s="50"/>
      <c r="D43" s="50"/>
    </row>
    <row r="45" spans="2:6" x14ac:dyDescent="0.2">
      <c r="B45" t="s">
        <v>12</v>
      </c>
    </row>
    <row r="46" spans="2:6" x14ac:dyDescent="0.2">
      <c r="B46" s="9" t="s">
        <v>44</v>
      </c>
      <c r="D46" s="14">
        <f>'Parts1-2'!J24+'Parts1-2'!J30</f>
        <v>8300</v>
      </c>
    </row>
    <row r="47" spans="2:6" x14ac:dyDescent="0.2">
      <c r="B47" t="s">
        <v>13</v>
      </c>
    </row>
    <row r="48" spans="2:6" x14ac:dyDescent="0.2">
      <c r="B48" s="9" t="s">
        <v>25</v>
      </c>
      <c r="C48" s="14">
        <f>-'Parts1-2'!J26</f>
        <v>1500</v>
      </c>
    </row>
    <row r="49" spans="2:4" x14ac:dyDescent="0.2">
      <c r="B49" s="9" t="s">
        <v>45</v>
      </c>
      <c r="C49" s="12">
        <f>-'Parts1-2'!J29-'Parts1-2'!J32</f>
        <v>4200</v>
      </c>
    </row>
    <row r="50" spans="2:4" x14ac:dyDescent="0.2">
      <c r="B50" s="9" t="s">
        <v>26</v>
      </c>
      <c r="C50" s="11">
        <f>-'Parts1-2'!J31</f>
        <v>300</v>
      </c>
    </row>
    <row r="51" spans="2:4" x14ac:dyDescent="0.2">
      <c r="B51" s="10" t="s">
        <v>14</v>
      </c>
      <c r="D51" s="11">
        <f>SUM(C48:C50)</f>
        <v>6000</v>
      </c>
    </row>
    <row r="52" spans="2:4" ht="13.5" thickBot="1" x14ac:dyDescent="0.25">
      <c r="B52" t="s">
        <v>76</v>
      </c>
      <c r="D52" s="15">
        <f>D46-D51</f>
        <v>2300</v>
      </c>
    </row>
    <row r="53" spans="2:4" ht="13.5" thickTop="1" x14ac:dyDescent="0.2"/>
    <row r="54" spans="2:4" x14ac:dyDescent="0.2">
      <c r="B54" s="50" t="str">
        <f>B41</f>
        <v>Glenrose Servicing</v>
      </c>
      <c r="C54" s="50"/>
      <c r="D54" s="50"/>
    </row>
    <row r="55" spans="2:4" x14ac:dyDescent="0.2">
      <c r="B55" s="50" t="s">
        <v>59</v>
      </c>
      <c r="C55" s="50"/>
      <c r="D55" s="50"/>
    </row>
    <row r="56" spans="2:4" x14ac:dyDescent="0.2">
      <c r="B56" s="50" t="str">
        <f>B43</f>
        <v>For Month Ended July 31, 2017</v>
      </c>
      <c r="C56" s="50"/>
      <c r="D56" s="50"/>
    </row>
    <row r="58" spans="2:4" x14ac:dyDescent="0.2">
      <c r="B58" t="s">
        <v>50</v>
      </c>
      <c r="D58" s="14">
        <f>D27</f>
        <v>22700</v>
      </c>
    </row>
    <row r="59" spans="2:4" x14ac:dyDescent="0.2">
      <c r="B59" t="s">
        <v>77</v>
      </c>
      <c r="D59" s="11">
        <f>D52</f>
        <v>2300</v>
      </c>
    </row>
    <row r="60" spans="2:4" x14ac:dyDescent="0.2">
      <c r="B60" s="10" t="s">
        <v>16</v>
      </c>
      <c r="D60" s="17">
        <f>SUM(D58:D59)</f>
        <v>25000</v>
      </c>
    </row>
    <row r="61" spans="2:4" x14ac:dyDescent="0.2">
      <c r="B61" s="21" t="s">
        <v>51</v>
      </c>
      <c r="D61" s="12">
        <f>-'Parts1-2'!J33</f>
        <v>2000</v>
      </c>
    </row>
    <row r="62" spans="2:4" ht="13.5" thickBot="1" x14ac:dyDescent="0.25">
      <c r="B62" t="s">
        <v>74</v>
      </c>
      <c r="D62" s="15">
        <f>D60-D61</f>
        <v>23000</v>
      </c>
    </row>
    <row r="63" spans="2:4" ht="13.5" thickTop="1" x14ac:dyDescent="0.2"/>
    <row r="65" spans="2:6" x14ac:dyDescent="0.2">
      <c r="B65" s="50" t="str">
        <f>B54</f>
        <v>Glenrose Servicing</v>
      </c>
      <c r="C65" s="50"/>
      <c r="D65" s="50"/>
      <c r="E65" s="50"/>
      <c r="F65" s="50"/>
    </row>
    <row r="66" spans="2:6" x14ac:dyDescent="0.2">
      <c r="B66" s="50" t="s">
        <v>17</v>
      </c>
      <c r="C66" s="50"/>
      <c r="D66" s="50"/>
      <c r="E66" s="50"/>
      <c r="F66" s="50"/>
    </row>
    <row r="67" spans="2:6" x14ac:dyDescent="0.2">
      <c r="B67" s="51" t="s">
        <v>73</v>
      </c>
      <c r="C67" s="51"/>
      <c r="D67" s="51"/>
      <c r="E67" s="51"/>
      <c r="F67" s="51"/>
    </row>
    <row r="68" spans="2:6" x14ac:dyDescent="0.2">
      <c r="D68" s="50"/>
      <c r="E68" s="50"/>
      <c r="F68" s="13"/>
    </row>
    <row r="69" spans="2:6" x14ac:dyDescent="0.2">
      <c r="B69" s="50" t="s">
        <v>2</v>
      </c>
      <c r="C69" s="50"/>
      <c r="D69" s="50" t="s">
        <v>8</v>
      </c>
      <c r="E69" s="50"/>
      <c r="F69" s="50"/>
    </row>
    <row r="70" spans="2:6" x14ac:dyDescent="0.2">
      <c r="B70" t="s">
        <v>3</v>
      </c>
      <c r="C70" s="14">
        <f>'Parts1-2'!B34</f>
        <v>12500</v>
      </c>
      <c r="D70" t="s">
        <v>20</v>
      </c>
      <c r="F70" s="14">
        <f>'Parts1-2'!H34</f>
        <v>800</v>
      </c>
    </row>
    <row r="71" spans="2:6" x14ac:dyDescent="0.2">
      <c r="B71" t="s">
        <v>18</v>
      </c>
      <c r="C71" s="12">
        <f>'Parts1-2'!D34</f>
        <v>3500</v>
      </c>
      <c r="D71" s="50" t="s">
        <v>58</v>
      </c>
      <c r="E71" s="50"/>
      <c r="F71" s="50"/>
    </row>
    <row r="72" spans="2:6" x14ac:dyDescent="0.2">
      <c r="B72" t="s">
        <v>49</v>
      </c>
      <c r="C72" s="12">
        <f>'Parts1-2'!F34</f>
        <v>7800</v>
      </c>
      <c r="D72" t="s">
        <v>75</v>
      </c>
      <c r="F72" s="12">
        <f>D62</f>
        <v>23000</v>
      </c>
    </row>
    <row r="73" spans="2:6" ht="13.5" thickBot="1" x14ac:dyDescent="0.25">
      <c r="B73" t="s">
        <v>19</v>
      </c>
      <c r="C73" s="15">
        <f>SUM(C70:C72)</f>
        <v>23800</v>
      </c>
      <c r="D73" s="44" t="s">
        <v>60</v>
      </c>
      <c r="F73" s="15">
        <f>F70+F72</f>
        <v>23800</v>
      </c>
    </row>
    <row r="74" spans="2:6" ht="13.5" thickTop="1" x14ac:dyDescent="0.2"/>
  </sheetData>
  <mergeCells count="26">
    <mergeCell ref="B66:F66"/>
    <mergeCell ref="D71:F71"/>
    <mergeCell ref="B67:F67"/>
    <mergeCell ref="D68:E68"/>
    <mergeCell ref="B69:C69"/>
    <mergeCell ref="D69:F69"/>
    <mergeCell ref="B54:D54"/>
    <mergeCell ref="B55:D55"/>
    <mergeCell ref="B56:D56"/>
    <mergeCell ref="B65:F65"/>
    <mergeCell ref="B32:F32"/>
    <mergeCell ref="B41:D41"/>
    <mergeCell ref="B42:D42"/>
    <mergeCell ref="B43:D43"/>
    <mergeCell ref="B34:C34"/>
    <mergeCell ref="D33:E33"/>
    <mergeCell ref="D36:F36"/>
    <mergeCell ref="B6:D6"/>
    <mergeCell ref="B7:D7"/>
    <mergeCell ref="B8:D8"/>
    <mergeCell ref="B19:D19"/>
    <mergeCell ref="D34:F34"/>
    <mergeCell ref="B20:D20"/>
    <mergeCell ref="B21:D21"/>
    <mergeCell ref="B30:F30"/>
    <mergeCell ref="B31:F31"/>
  </mergeCells>
  <phoneticPr fontId="4" type="noConversion"/>
  <pageMargins left="0.75" right="0.75" top="1" bottom="1" header="0.5" footer="0.5"/>
  <pageSetup orientation="portrait"/>
  <headerFooter alignWithMargins="0"/>
  <rowBreaks count="1" manualBreakCount="1">
    <brk id="39" max="1638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33"/>
  <sheetViews>
    <sheetView showGridLines="0" workbookViewId="0"/>
  </sheetViews>
  <sheetFormatPr defaultColWidth="8.85546875" defaultRowHeight="12.75" x14ac:dyDescent="0.2"/>
  <cols>
    <col min="6" max="6" width="8.85546875" style="3"/>
  </cols>
  <sheetData>
    <row r="1" spans="1:9" x14ac:dyDescent="0.2">
      <c r="A1" s="2" t="str">
        <f>'Parts1-2'!A1</f>
        <v>&lt;Type your name here&gt;</v>
      </c>
    </row>
    <row r="2" spans="1:9" x14ac:dyDescent="0.2">
      <c r="A2" s="2" t="str">
        <f>'Parts1-2'!A2</f>
        <v>&lt;Type your class here&gt;</v>
      </c>
    </row>
    <row r="3" spans="1:9" x14ac:dyDescent="0.2">
      <c r="A3" s="2" t="str">
        <f>'Parts1-2'!A3</f>
        <v>Excel Templates Focus on Financial Statements 1-1</v>
      </c>
    </row>
    <row r="4" spans="1:9" x14ac:dyDescent="0.2">
      <c r="A4" s="16" t="s">
        <v>22</v>
      </c>
    </row>
    <row r="6" spans="1:9" ht="25.5" customHeight="1" x14ac:dyDescent="0.2">
      <c r="A6" s="53" t="s">
        <v>53</v>
      </c>
      <c r="B6" s="53"/>
      <c r="C6" s="53"/>
      <c r="D6" s="53"/>
      <c r="E6" s="53"/>
      <c r="F6" s="53"/>
      <c r="G6" s="53"/>
      <c r="H6" s="53"/>
      <c r="I6" s="53"/>
    </row>
    <row r="7" spans="1:9" ht="54.75" customHeight="1" x14ac:dyDescent="0.2">
      <c r="A7" s="52" t="s">
        <v>52</v>
      </c>
      <c r="B7" s="52"/>
      <c r="C7" s="52"/>
      <c r="D7" s="52"/>
      <c r="E7" s="52"/>
      <c r="F7" s="52"/>
      <c r="G7" s="52"/>
      <c r="H7" s="52"/>
      <c r="I7" s="52"/>
    </row>
    <row r="18" spans="1:9" ht="29.25" customHeight="1" x14ac:dyDescent="0.2">
      <c r="A18" s="53" t="s">
        <v>54</v>
      </c>
      <c r="B18" s="53"/>
      <c r="C18" s="53"/>
      <c r="D18" s="53"/>
      <c r="E18" s="53"/>
      <c r="F18" s="53"/>
      <c r="G18" s="53"/>
      <c r="H18" s="53"/>
      <c r="I18" s="53"/>
    </row>
    <row r="33" spans="1:9" ht="27" customHeight="1" x14ac:dyDescent="0.2">
      <c r="A33" s="53" t="s">
        <v>61</v>
      </c>
      <c r="B33" s="53"/>
      <c r="C33" s="53"/>
      <c r="D33" s="53"/>
      <c r="E33" s="53"/>
      <c r="F33" s="53"/>
      <c r="G33" s="53"/>
      <c r="H33" s="53"/>
      <c r="I33" s="53"/>
    </row>
  </sheetData>
  <mergeCells count="4">
    <mergeCell ref="A7:I7"/>
    <mergeCell ref="A6:I6"/>
    <mergeCell ref="A18:I18"/>
    <mergeCell ref="A33:I33"/>
  </mergeCells>
  <phoneticPr fontId="4" type="noConversion"/>
  <pageMargins left="0.75" right="0.75" top="1" bottom="1" header="0.5" footer="0.5"/>
  <pageSetup orientation="portrait"/>
  <headerFooter alignWithMargins="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vt:lpstr>
      <vt:lpstr>GivenData</vt:lpstr>
      <vt:lpstr>Parts1-2</vt:lpstr>
      <vt:lpstr>Part3</vt:lpstr>
      <vt:lpstr>Analysis</vt:lpstr>
    </vt:vector>
  </TitlesOfParts>
  <Company>Acadia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feltmate</dc:creator>
  <cp:lastModifiedBy>Acadia User</cp:lastModifiedBy>
  <cp:lastPrinted>2012-08-13T18:29:54Z</cp:lastPrinted>
  <dcterms:created xsi:type="dcterms:W3CDTF">2005-09-30T04:09:56Z</dcterms:created>
  <dcterms:modified xsi:type="dcterms:W3CDTF">2015-08-29T14:54:09Z</dcterms:modified>
</cp:coreProperties>
</file>